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4235" windowHeight="69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<sst xmlns="http://schemas.openxmlformats.org/spreadsheetml/2006/main" count="63" uniqueCount="50">
  <si>
    <t>SchoolInsight</t>
  </si>
  <si>
    <t xml:space="preserve">First Year Cost </t>
  </si>
  <si>
    <t>Notes</t>
  </si>
  <si>
    <t>Nightly backups</t>
  </si>
  <si>
    <t>Years of Ownership</t>
  </si>
  <si>
    <t>Security auditing</t>
  </si>
  <si>
    <t>Regular hardware replacement</t>
  </si>
  <si>
    <t>Initial security setup</t>
  </si>
  <si>
    <t>Perpetual software license fee</t>
  </si>
  <si>
    <t>Initial hardware cost</t>
  </si>
  <si>
    <t>Subscription Cost</t>
  </si>
  <si>
    <t>First Year Costs</t>
  </si>
  <si>
    <t>Training fees</t>
  </si>
  <si>
    <t>Data import fee</t>
  </si>
  <si>
    <t>Subscription fee</t>
  </si>
  <si>
    <t>Yearly Vendor Fees</t>
  </si>
  <si>
    <t>Yearly Hidden Costs</t>
  </si>
  <si>
    <t>Monthly installation of server patches to maintain security and system integrity (2 hrs/month)</t>
  </si>
  <si>
    <t>Purchase/install/configure server and OS</t>
  </si>
  <si>
    <t>Purchase/install/configure database software</t>
  </si>
  <si>
    <t>Initial database software cost</t>
  </si>
  <si>
    <t>Initial software setup fees</t>
  </si>
  <si>
    <t>Verify successful backup and offsite copy. (15 min/day)</t>
  </si>
  <si>
    <t>Uptime monitoring</t>
  </si>
  <si>
    <t>Install and setup software solution</t>
  </si>
  <si>
    <t>Initial monitoring setup</t>
  </si>
  <si>
    <t>Software maintenance fee</t>
  </si>
  <si>
    <t>OS patches</t>
  </si>
  <si>
    <t>Application upgrade/patches</t>
  </si>
  <si>
    <t>Installation of patches to application software to support yearly version updates, ongoing bug fixes, and state system reporting changes. (20 hrs/year)</t>
  </si>
  <si>
    <t>Respond to alerts for system malfunction. (2 hr/month)</t>
  </si>
  <si>
    <t>Total Cost of Ownership (TCO)</t>
  </si>
  <si>
    <t>Lost productivity waiting for vendor support</t>
  </si>
  <si>
    <t>Respond to attack notifications. Proactively check intrusion detection system for signs of security breach. (2 hrs/month)</t>
  </si>
  <si>
    <t>Lost productivity due to system unavailability</t>
  </si>
  <si>
    <t>Many schools implement software without performing the tasks that contribute to "hidden costs."  Schools choosing to implement software and skip these steps, assume 10 hr/month of lost staff productivity (~$4k/yr).</t>
  </si>
  <si>
    <t>Internal support costs</t>
  </si>
  <si>
    <t>To increase customer satisfaction, ANY employee can call support.  Most vendors allow only certain employees to call -- most support is handled internally (20 hrs/month)</t>
  </si>
  <si>
    <t>* Labor costs estimated at $40/hr.</t>
  </si>
  <si>
    <t>Design/implement school network for secure external access.  Harden servers to resist attack.  Install/configure intrusion detection system to identify breaches.</t>
  </si>
  <si>
    <t>Implement monitoring to notify tech staff when system is not functioning properly.  They receive pages and fix issues before it affects user experience.</t>
  </si>
  <si>
    <t>Ongoing Yearly Vendor Fees</t>
  </si>
  <si>
    <t>Ongoing Yearly Hidden Costs</t>
  </si>
  <si>
    <t>All computer equipment eventually fails.  To minimize downtime, swap out hardware every 2-3 years.</t>
  </si>
  <si>
    <t>To ensure subscription renewal, hosted service companies provide superior customer support and customer satisfaction.  Wait times and delayed callback are more common at software companies. (2 hr/month)</t>
  </si>
  <si>
    <t>Summary</t>
  </si>
  <si>
    <t>Total Ongoing Yearly Costs</t>
  </si>
  <si>
    <t>Company X Sofware*</t>
  </si>
  <si>
    <t>This document compares a SchoolInsight subscription with the total cost to purchase/implement a traditional installed software solution with similar functionality from another vendor.  It includes costs to professionally manage the installation. It is intended to highlight the processes and associated costs required to run installed software in a cloud-based fashion.  Please note that the TCO does not include costs for redundancy that would enable high availability.</t>
  </si>
  <si>
    <t>Company X
Software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</si>
</sst>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409]h:mm:ss\ AM/PM"/>
    <numFmt numFmtId="168" formatCode="0.0"/>
  </numFmts>
  <fonts count="36">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thin"/>
      <top style="thick"/>
      <bottom style="thin"/>
    </border>
    <border>
      <left style="thick"/>
      <right style="thin"/>
      <top style="thin"/>
      <bottom style="thick"/>
    </border>
    <border>
      <left style="thin"/>
      <right style="thin"/>
      <top style="thin"/>
      <bottom style="thick"/>
    </border>
    <border>
      <left style="medium"/>
      <right style="thin"/>
      <top style="thick"/>
      <bottom style="thin"/>
    </border>
    <border>
      <left style="thin"/>
      <right style="medium"/>
      <top style="thick"/>
      <bottom style="thin"/>
    </border>
    <border>
      <left style="thick"/>
      <right style="thin"/>
      <top style="thin"/>
      <bottom style="thin"/>
    </border>
    <border>
      <left style="thin"/>
      <right style="thick"/>
      <top style="thin"/>
      <bottom style="thin"/>
    </border>
    <border>
      <left style="thin"/>
      <right style="thick"/>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color indexed="63"/>
      </top>
      <bottom style="thin"/>
    </border>
    <border>
      <left style="thin"/>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33" borderId="10" xfId="0" applyFont="1" applyFill="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44" fontId="0" fillId="0" borderId="0" xfId="44" applyFont="1" applyAlignment="1">
      <alignment/>
    </xf>
    <xf numFmtId="44" fontId="0" fillId="0" borderId="0" xfId="44" applyFont="1" applyBorder="1" applyAlignment="1">
      <alignment/>
    </xf>
    <xf numFmtId="165" fontId="0" fillId="0" borderId="0" xfId="44" applyNumberFormat="1" applyFont="1" applyAlignment="1">
      <alignment/>
    </xf>
    <xf numFmtId="165" fontId="0" fillId="0" borderId="0" xfId="44" applyNumberFormat="1" applyFont="1" applyBorder="1" applyAlignment="1">
      <alignment/>
    </xf>
    <xf numFmtId="0" fontId="0" fillId="33" borderId="12" xfId="0" applyFont="1" applyFill="1" applyBorder="1" applyAlignment="1">
      <alignment wrapText="1"/>
    </xf>
    <xf numFmtId="0" fontId="0" fillId="0" borderId="11" xfId="0" applyBorder="1" applyAlignment="1">
      <alignment wrapText="1"/>
    </xf>
    <xf numFmtId="165" fontId="0" fillId="33" borderId="13" xfId="44" applyNumberFormat="1" applyFont="1" applyFill="1" applyBorder="1" applyAlignment="1">
      <alignment horizontal="center" wrapText="1"/>
    </xf>
    <xf numFmtId="44" fontId="0" fillId="33" borderId="13" xfId="44" applyFont="1" applyFill="1" applyBorder="1" applyAlignment="1">
      <alignment/>
    </xf>
    <xf numFmtId="0" fontId="1" fillId="0" borderId="0" xfId="0" applyFont="1" applyAlignment="1">
      <alignment/>
    </xf>
    <xf numFmtId="0" fontId="0" fillId="0" borderId="14" xfId="0" applyFont="1" applyBorder="1" applyAlignment="1">
      <alignment wrapText="1"/>
    </xf>
    <xf numFmtId="165" fontId="0" fillId="0" borderId="15" xfId="44" applyNumberFormat="1" applyFont="1" applyBorder="1" applyAlignment="1">
      <alignment/>
    </xf>
    <xf numFmtId="165" fontId="0" fillId="0" borderId="15" xfId="44" applyNumberFormat="1" applyFont="1" applyBorder="1" applyAlignment="1">
      <alignment wrapText="1"/>
    </xf>
    <xf numFmtId="0" fontId="0" fillId="0" borderId="16" xfId="0" applyBorder="1" applyAlignment="1">
      <alignment wrapText="1"/>
    </xf>
    <xf numFmtId="0" fontId="0" fillId="0" borderId="17" xfId="0" applyFont="1" applyBorder="1" applyAlignment="1">
      <alignment wrapText="1"/>
    </xf>
    <xf numFmtId="165" fontId="0" fillId="0" borderId="18" xfId="44" applyNumberFormat="1" applyFont="1" applyBorder="1" applyAlignment="1">
      <alignment/>
    </xf>
    <xf numFmtId="0" fontId="0" fillId="0" borderId="19" xfId="0" applyBorder="1" applyAlignment="1">
      <alignment wrapText="1"/>
    </xf>
    <xf numFmtId="0" fontId="0" fillId="0" borderId="19" xfId="0" applyFont="1" applyBorder="1" applyAlignment="1">
      <alignment wrapText="1"/>
    </xf>
    <xf numFmtId="165" fontId="0" fillId="0" borderId="18" xfId="44" applyNumberFormat="1" applyFont="1" applyFill="1" applyBorder="1" applyAlignment="1">
      <alignment/>
    </xf>
    <xf numFmtId="0" fontId="0" fillId="0" borderId="20" xfId="0" applyBorder="1" applyAlignment="1">
      <alignment wrapText="1"/>
    </xf>
    <xf numFmtId="165" fontId="0" fillId="0" borderId="21" xfId="44" applyNumberFormat="1" applyFont="1" applyBorder="1" applyAlignment="1">
      <alignment/>
    </xf>
    <xf numFmtId="0" fontId="0" fillId="0" borderId="22" xfId="0" applyFont="1" applyBorder="1" applyAlignment="1">
      <alignment wrapText="1"/>
    </xf>
    <xf numFmtId="0" fontId="0" fillId="0" borderId="23" xfId="0" applyFont="1" applyBorder="1" applyAlignment="1">
      <alignment wrapText="1"/>
    </xf>
    <xf numFmtId="0" fontId="0" fillId="0" borderId="20" xfId="0" applyFont="1" applyBorder="1" applyAlignment="1">
      <alignment wrapText="1"/>
    </xf>
    <xf numFmtId="165" fontId="1" fillId="0" borderId="0" xfId="44" applyNumberFormat="1" applyFont="1" applyBorder="1" applyAlignment="1">
      <alignment/>
    </xf>
    <xf numFmtId="0" fontId="1" fillId="0" borderId="0" xfId="0" applyFont="1" applyBorder="1" applyAlignment="1">
      <alignment wrapText="1"/>
    </xf>
    <xf numFmtId="0" fontId="0" fillId="0" borderId="24" xfId="0" applyFont="1" applyBorder="1" applyAlignment="1">
      <alignment wrapText="1"/>
    </xf>
    <xf numFmtId="165" fontId="0" fillId="0" borderId="25" xfId="44" applyNumberFormat="1" applyFont="1" applyBorder="1" applyAlignment="1">
      <alignment/>
    </xf>
    <xf numFmtId="0" fontId="0" fillId="0" borderId="26" xfId="0" applyBorder="1" applyAlignment="1">
      <alignment wrapText="1"/>
    </xf>
    <xf numFmtId="0" fontId="0" fillId="0" borderId="26" xfId="0" applyFont="1" applyBorder="1" applyAlignment="1">
      <alignment wrapText="1"/>
    </xf>
    <xf numFmtId="0" fontId="1" fillId="0" borderId="27" xfId="0" applyFont="1" applyBorder="1" applyAlignment="1">
      <alignment wrapText="1"/>
    </xf>
    <xf numFmtId="165" fontId="1" fillId="0" borderId="28" xfId="44" applyNumberFormat="1" applyFont="1" applyBorder="1" applyAlignment="1">
      <alignment/>
    </xf>
    <xf numFmtId="165" fontId="0" fillId="0" borderId="29" xfId="44" applyNumberFormat="1" applyFont="1" applyBorder="1" applyAlignment="1">
      <alignment/>
    </xf>
    <xf numFmtId="0" fontId="1" fillId="0" borderId="30" xfId="0" applyFont="1" applyBorder="1" applyAlignment="1">
      <alignment wrapText="1"/>
    </xf>
    <xf numFmtId="165" fontId="1" fillId="0" borderId="31" xfId="44" applyNumberFormat="1" applyFont="1" applyBorder="1" applyAlignment="1">
      <alignment/>
    </xf>
    <xf numFmtId="0" fontId="0" fillId="0" borderId="32" xfId="0" applyFont="1" applyBorder="1" applyAlignment="1">
      <alignment wrapText="1"/>
    </xf>
    <xf numFmtId="0" fontId="0" fillId="0" borderId="33" xfId="0" applyBorder="1" applyAlignment="1">
      <alignment wrapText="1"/>
    </xf>
    <xf numFmtId="0" fontId="0" fillId="0" borderId="34" xfId="0" applyFont="1" applyBorder="1" applyAlignment="1">
      <alignment wrapText="1"/>
    </xf>
    <xf numFmtId="165" fontId="0" fillId="0" borderId="35" xfId="44" applyNumberFormat="1" applyFont="1" applyBorder="1" applyAlignment="1">
      <alignment/>
    </xf>
    <xf numFmtId="1" fontId="0" fillId="0" borderId="35" xfId="44" applyNumberFormat="1" applyFont="1" applyBorder="1" applyAlignment="1">
      <alignment/>
    </xf>
    <xf numFmtId="0" fontId="0" fillId="0" borderId="18" xfId="44" applyNumberFormat="1" applyFont="1" applyBorder="1" applyAlignment="1">
      <alignment/>
    </xf>
    <xf numFmtId="165" fontId="1" fillId="0" borderId="36" xfId="44" applyNumberFormat="1" applyFont="1" applyBorder="1" applyAlignment="1">
      <alignment/>
    </xf>
    <xf numFmtId="0" fontId="0" fillId="33" borderId="37" xfId="0" applyFont="1" applyFill="1" applyBorder="1" applyAlignment="1">
      <alignment wrapText="1"/>
    </xf>
    <xf numFmtId="165" fontId="0" fillId="33" borderId="38" xfId="44" applyNumberFormat="1" applyFont="1" applyFill="1" applyBorder="1" applyAlignment="1">
      <alignment/>
    </xf>
    <xf numFmtId="0" fontId="0" fillId="33" borderId="39" xfId="0" applyFont="1" applyFill="1" applyBorder="1" applyAlignment="1">
      <alignment wrapText="1"/>
    </xf>
    <xf numFmtId="0" fontId="0" fillId="0" borderId="40" xfId="0" applyFont="1" applyBorder="1" applyAlignment="1">
      <alignment wrapText="1"/>
    </xf>
    <xf numFmtId="165" fontId="0" fillId="0" borderId="41" xfId="44" applyNumberFormat="1" applyFont="1" applyBorder="1" applyAlignment="1">
      <alignment/>
    </xf>
    <xf numFmtId="0" fontId="1" fillId="33" borderId="42" xfId="0" applyFont="1" applyFill="1" applyBorder="1" applyAlignment="1">
      <alignment wrapText="1"/>
    </xf>
    <xf numFmtId="165" fontId="0" fillId="33" borderId="43" xfId="44" applyNumberFormat="1" applyFont="1" applyFill="1" applyBorder="1" applyAlignment="1">
      <alignment/>
    </xf>
    <xf numFmtId="0" fontId="0" fillId="0" borderId="0" xfId="0" applyAlignment="1">
      <alignment/>
    </xf>
    <xf numFmtId="0" fontId="0" fillId="0" borderId="0" xfId="0" applyFont="1" applyAlignment="1">
      <alignment wrapText="1"/>
    </xf>
    <xf numFmtId="0" fontId="1" fillId="0" borderId="0" xfId="0" applyFont="1" applyAlignment="1">
      <alignment wrapText="1"/>
    </xf>
    <xf numFmtId="165" fontId="0" fillId="33" borderId="38" xfId="44" applyNumberFormat="1" applyFont="1" applyFill="1" applyBorder="1" applyAlignment="1">
      <alignment horizontal="center" wrapText="1"/>
    </xf>
    <xf numFmtId="0" fontId="0" fillId="33" borderId="44"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31">
      <selection activeCell="C34" sqref="C34"/>
    </sheetView>
  </sheetViews>
  <sheetFormatPr defaultColWidth="9.140625" defaultRowHeight="12.75"/>
  <cols>
    <col min="1" max="1" width="25.7109375" style="1" customWidth="1"/>
    <col min="2" max="2" width="12.421875" style="7" customWidth="1"/>
    <col min="3" max="3" width="10.7109375" style="9" customWidth="1"/>
    <col min="4" max="4" width="50.7109375" style="1" customWidth="1"/>
  </cols>
  <sheetData>
    <row r="1" spans="1:2" ht="12.75">
      <c r="A1" s="57" t="s">
        <v>31</v>
      </c>
      <c r="B1" s="57"/>
    </row>
    <row r="2" spans="1:7" ht="54" customHeight="1">
      <c r="A2" s="56" t="s">
        <v>48</v>
      </c>
      <c r="B2" s="56"/>
      <c r="C2" s="56"/>
      <c r="D2" s="56"/>
      <c r="E2" s="2"/>
      <c r="F2" s="2"/>
      <c r="G2" s="2"/>
    </row>
    <row r="3" ht="13.5" thickBot="1"/>
    <row r="4" spans="1:4" ht="29.25" customHeight="1" thickBot="1">
      <c r="A4" s="3" t="s">
        <v>11</v>
      </c>
      <c r="B4" s="14" t="s">
        <v>0</v>
      </c>
      <c r="C4" s="13" t="s">
        <v>47</v>
      </c>
      <c r="D4" s="11" t="s">
        <v>2</v>
      </c>
    </row>
    <row r="5" spans="1:4" ht="25.5">
      <c r="A5" s="16" t="s">
        <v>8</v>
      </c>
      <c r="B5" s="17">
        <v>0</v>
      </c>
      <c r="C5" s="18">
        <v>30000</v>
      </c>
      <c r="D5" s="19"/>
    </row>
    <row r="6" spans="1:4" ht="12.75">
      <c r="A6" s="20" t="s">
        <v>26</v>
      </c>
      <c r="B6" s="21">
        <v>0</v>
      </c>
      <c r="C6" s="21">
        <v>6000</v>
      </c>
      <c r="D6" s="22"/>
    </row>
    <row r="7" spans="1:4" ht="12.75">
      <c r="A7" s="20" t="s">
        <v>9</v>
      </c>
      <c r="B7" s="21">
        <v>0</v>
      </c>
      <c r="C7" s="21">
        <v>5000</v>
      </c>
      <c r="D7" s="23" t="s">
        <v>18</v>
      </c>
    </row>
    <row r="8" spans="1:4" ht="12.75">
      <c r="A8" s="20" t="s">
        <v>20</v>
      </c>
      <c r="B8" s="21">
        <v>0</v>
      </c>
      <c r="C8" s="24">
        <v>3000</v>
      </c>
      <c r="D8" s="23" t="s">
        <v>19</v>
      </c>
    </row>
    <row r="9" spans="1:4" ht="12.75">
      <c r="A9" s="20" t="s">
        <v>21</v>
      </c>
      <c r="B9" s="21">
        <v>0</v>
      </c>
      <c r="C9" s="21">
        <v>5000</v>
      </c>
      <c r="D9" s="23" t="s">
        <v>24</v>
      </c>
    </row>
    <row r="10" spans="1:4" ht="40.5" customHeight="1">
      <c r="A10" s="20" t="s">
        <v>7</v>
      </c>
      <c r="B10" s="21">
        <v>0</v>
      </c>
      <c r="C10" s="24">
        <v>3000</v>
      </c>
      <c r="D10" s="23" t="s">
        <v>39</v>
      </c>
    </row>
    <row r="11" spans="1:4" ht="41.25" customHeight="1">
      <c r="A11" s="20" t="s">
        <v>25</v>
      </c>
      <c r="B11" s="21">
        <v>0</v>
      </c>
      <c r="C11" s="24">
        <v>1000</v>
      </c>
      <c r="D11" s="23" t="s">
        <v>40</v>
      </c>
    </row>
    <row r="12" spans="1:4" ht="12.75">
      <c r="A12" s="20" t="s">
        <v>12</v>
      </c>
      <c r="B12" s="21">
        <v>2000</v>
      </c>
      <c r="C12" s="21">
        <v>2000</v>
      </c>
      <c r="D12" s="23"/>
    </row>
    <row r="13" spans="1:4" ht="12.75">
      <c r="A13" s="20" t="s">
        <v>13</v>
      </c>
      <c r="B13" s="21">
        <v>0</v>
      </c>
      <c r="C13" s="21">
        <v>5000</v>
      </c>
      <c r="D13" s="23"/>
    </row>
    <row r="14" spans="1:4" ht="12.75">
      <c r="A14" s="32" t="s">
        <v>14</v>
      </c>
      <c r="B14" s="33">
        <v>10000</v>
      </c>
      <c r="C14" s="33">
        <v>0</v>
      </c>
      <c r="D14" s="34"/>
    </row>
    <row r="15" spans="1:4" ht="13.5" thickBot="1">
      <c r="A15" s="36" t="s">
        <v>11</v>
      </c>
      <c r="B15" s="37">
        <f>SUM(B5:B14)</f>
        <v>12000</v>
      </c>
      <c r="C15" s="37">
        <f>SUM(C5:C14)</f>
        <v>60000</v>
      </c>
      <c r="D15" s="29" t="s">
        <v>38</v>
      </c>
    </row>
    <row r="16" spans="1:4" ht="13.5" thickBot="1">
      <c r="A16" s="5"/>
      <c r="B16" s="8"/>
      <c r="C16" s="10"/>
      <c r="D16" s="12"/>
    </row>
    <row r="17" spans="1:4" ht="29.25" customHeight="1" thickBot="1">
      <c r="A17" s="3" t="s">
        <v>41</v>
      </c>
      <c r="B17" s="14" t="s">
        <v>0</v>
      </c>
      <c r="C17" s="13" t="s">
        <v>47</v>
      </c>
      <c r="D17" s="11" t="s">
        <v>2</v>
      </c>
    </row>
    <row r="18" spans="1:4" ht="13.5" thickTop="1">
      <c r="A18" s="41" t="s">
        <v>26</v>
      </c>
      <c r="B18" s="38">
        <v>0</v>
      </c>
      <c r="C18" s="38">
        <v>6000</v>
      </c>
      <c r="D18" s="42"/>
    </row>
    <row r="19" spans="1:4" ht="12.75">
      <c r="A19" s="32" t="s">
        <v>10</v>
      </c>
      <c r="B19" s="33">
        <v>10000</v>
      </c>
      <c r="C19" s="33">
        <v>0</v>
      </c>
      <c r="D19" s="34"/>
    </row>
    <row r="20" spans="1:4" ht="13.5" thickBot="1">
      <c r="A20" s="36" t="s">
        <v>15</v>
      </c>
      <c r="B20" s="37">
        <f>SUM(B18:B19)</f>
        <v>10000</v>
      </c>
      <c r="C20" s="37">
        <f>SUM(C18:C19)</f>
        <v>6000</v>
      </c>
      <c r="D20" s="25"/>
    </row>
    <row r="21" spans="1:4" ht="13.5" thickBot="1">
      <c r="A21" s="4"/>
      <c r="B21" s="10"/>
      <c r="C21" s="10"/>
      <c r="D21" s="6"/>
    </row>
    <row r="22" spans="1:4" ht="31.5" customHeight="1" thickBot="1">
      <c r="A22" s="48" t="s">
        <v>42</v>
      </c>
      <c r="B22" s="49" t="s">
        <v>0</v>
      </c>
      <c r="C22" s="58" t="s">
        <v>49</v>
      </c>
      <c r="D22" s="50" t="s">
        <v>2</v>
      </c>
    </row>
    <row r="23" spans="1:4" ht="25.5">
      <c r="A23" s="27" t="s">
        <v>27</v>
      </c>
      <c r="B23" s="26">
        <v>0</v>
      </c>
      <c r="C23" s="26">
        <v>800</v>
      </c>
      <c r="D23" s="28" t="s">
        <v>17</v>
      </c>
    </row>
    <row r="24" spans="1:4" ht="38.25">
      <c r="A24" s="20" t="s">
        <v>28</v>
      </c>
      <c r="B24" s="21">
        <v>0</v>
      </c>
      <c r="C24" s="21">
        <v>800</v>
      </c>
      <c r="D24" s="23" t="s">
        <v>29</v>
      </c>
    </row>
    <row r="25" spans="1:4" ht="15" customHeight="1">
      <c r="A25" s="20" t="s">
        <v>3</v>
      </c>
      <c r="B25" s="21">
        <v>0</v>
      </c>
      <c r="C25" s="21">
        <v>1600</v>
      </c>
      <c r="D25" s="23" t="s">
        <v>22</v>
      </c>
    </row>
    <row r="26" spans="1:4" ht="26.25" customHeight="1">
      <c r="A26" s="20" t="s">
        <v>5</v>
      </c>
      <c r="B26" s="21">
        <v>0</v>
      </c>
      <c r="C26" s="21">
        <v>800</v>
      </c>
      <c r="D26" s="23" t="s">
        <v>33</v>
      </c>
    </row>
    <row r="27" spans="1:4" ht="15.75" customHeight="1">
      <c r="A27" s="20" t="s">
        <v>23</v>
      </c>
      <c r="B27" s="21">
        <v>0</v>
      </c>
      <c r="C27" s="21">
        <v>800</v>
      </c>
      <c r="D27" s="23" t="s">
        <v>30</v>
      </c>
    </row>
    <row r="28" spans="1:4" ht="25.5">
      <c r="A28" s="20" t="s">
        <v>6</v>
      </c>
      <c r="B28" s="21">
        <v>0</v>
      </c>
      <c r="C28" s="21">
        <v>1600</v>
      </c>
      <c r="D28" s="23" t="s">
        <v>43</v>
      </c>
    </row>
    <row r="29" spans="1:4" ht="39.75" customHeight="1">
      <c r="A29" s="20" t="s">
        <v>36</v>
      </c>
      <c r="B29" s="21">
        <v>0</v>
      </c>
      <c r="C29" s="21">
        <v>6400</v>
      </c>
      <c r="D29" s="23" t="s">
        <v>37</v>
      </c>
    </row>
    <row r="30" spans="1:4" ht="51">
      <c r="A30" s="20" t="s">
        <v>32</v>
      </c>
      <c r="B30" s="21">
        <v>0</v>
      </c>
      <c r="C30" s="21">
        <v>800</v>
      </c>
      <c r="D30" s="23" t="s">
        <v>44</v>
      </c>
    </row>
    <row r="31" spans="1:4" ht="54" customHeight="1">
      <c r="A31" s="32" t="s">
        <v>34</v>
      </c>
      <c r="B31" s="33">
        <v>0</v>
      </c>
      <c r="C31" s="33">
        <v>4000</v>
      </c>
      <c r="D31" s="35" t="s">
        <v>35</v>
      </c>
    </row>
    <row r="32" spans="1:4" ht="18" customHeight="1" thickBot="1">
      <c r="A32" s="36" t="s">
        <v>16</v>
      </c>
      <c r="B32" s="37">
        <f>SUM(B23:B31)</f>
        <v>0</v>
      </c>
      <c r="C32" s="37">
        <f>SUM(C23:C31)</f>
        <v>17600</v>
      </c>
      <c r="D32" s="29" t="s">
        <v>38</v>
      </c>
    </row>
    <row r="33" spans="1:4" ht="18" customHeight="1" thickBot="1">
      <c r="A33" s="31"/>
      <c r="B33" s="30"/>
      <c r="C33" s="30"/>
      <c r="D33" s="4"/>
    </row>
    <row r="34" spans="1:4" ht="30" customHeight="1" thickBot="1" thickTop="1">
      <c r="A34" s="53" t="s">
        <v>45</v>
      </c>
      <c r="B34" s="54" t="s">
        <v>0</v>
      </c>
      <c r="C34" s="59" t="s">
        <v>49</v>
      </c>
      <c r="D34" s="4"/>
    </row>
    <row r="35" spans="1:3" ht="13.5" thickTop="1">
      <c r="A35" s="51" t="s">
        <v>1</v>
      </c>
      <c r="B35" s="26">
        <f>SUM(B5:B14,B6)</f>
        <v>12000</v>
      </c>
      <c r="C35" s="52">
        <f>C15</f>
        <v>60000</v>
      </c>
    </row>
    <row r="36" spans="1:3" ht="12.75">
      <c r="A36" s="43" t="s">
        <v>41</v>
      </c>
      <c r="B36" s="21">
        <f>B20</f>
        <v>10000</v>
      </c>
      <c r="C36" s="44">
        <f>C20</f>
        <v>6000</v>
      </c>
    </row>
    <row r="37" spans="1:3" ht="14.25" customHeight="1">
      <c r="A37" s="43" t="s">
        <v>42</v>
      </c>
      <c r="B37" s="21">
        <f>B32</f>
        <v>0</v>
      </c>
      <c r="C37" s="44">
        <f>C32</f>
        <v>17600</v>
      </c>
    </row>
    <row r="38" spans="1:3" ht="12.75">
      <c r="A38" s="43" t="s">
        <v>4</v>
      </c>
      <c r="B38" s="46">
        <v>5</v>
      </c>
      <c r="C38" s="45">
        <v>5</v>
      </c>
    </row>
    <row r="39" spans="1:3" ht="12.75">
      <c r="A39" s="43" t="s">
        <v>46</v>
      </c>
      <c r="B39" s="21">
        <f>(B38-1)*(B37+B36)</f>
        <v>40000</v>
      </c>
      <c r="C39" s="44">
        <f>(C38-1)*(C37+C36)</f>
        <v>94400</v>
      </c>
    </row>
    <row r="40" spans="1:3" ht="26.25" thickBot="1">
      <c r="A40" s="39" t="s">
        <v>31</v>
      </c>
      <c r="B40" s="40">
        <f>B39+B35</f>
        <v>52000</v>
      </c>
      <c r="C40" s="47">
        <f>C39+C35</f>
        <v>154400</v>
      </c>
    </row>
    <row r="41" ht="13.5" thickTop="1"/>
    <row r="43" spans="1:4" s="15" customFormat="1" ht="12.75">
      <c r="A43"/>
      <c r="B43"/>
      <c r="C43"/>
      <c r="D43"/>
    </row>
    <row r="44" spans="1:4" ht="12.75" customHeight="1">
      <c r="A44" s="55"/>
      <c r="B44" s="55"/>
      <c r="C44" s="55"/>
      <c r="D44" s="55"/>
    </row>
    <row r="45" spans="1:4" ht="12.75" customHeight="1">
      <c r="A45" s="55"/>
      <c r="B45" s="55"/>
      <c r="C45" s="55"/>
      <c r="D45" s="55"/>
    </row>
    <row r="46" spans="1:4" ht="12.75" customHeight="1">
      <c r="A46" s="55"/>
      <c r="B46" s="55"/>
      <c r="C46" s="55"/>
      <c r="D46" s="55"/>
    </row>
    <row r="47" spans="1:4" ht="12.75" customHeight="1">
      <c r="A47" s="55"/>
      <c r="B47" s="55"/>
      <c r="C47" s="55"/>
      <c r="D47" s="55"/>
    </row>
    <row r="48" spans="1:4" ht="12.75">
      <c r="A48" s="55"/>
      <c r="B48" s="55"/>
      <c r="C48" s="55"/>
      <c r="D48" s="55"/>
    </row>
    <row r="49" spans="1:4" ht="12.75" customHeight="1">
      <c r="A49" s="55"/>
      <c r="B49" s="55"/>
      <c r="C49" s="55"/>
      <c r="D49" s="55"/>
    </row>
    <row r="50" spans="1:4" ht="12.75">
      <c r="A50" s="55"/>
      <c r="B50" s="55"/>
      <c r="C50" s="55"/>
      <c r="D50" s="55"/>
    </row>
    <row r="51" spans="1:4" ht="12.75">
      <c r="A51" s="55"/>
      <c r="B51" s="55"/>
      <c r="C51" s="55"/>
      <c r="D51" s="55"/>
    </row>
    <row r="52" spans="1:4" ht="12.75" customHeight="1">
      <c r="A52" s="55"/>
      <c r="B52" s="55"/>
      <c r="C52" s="55"/>
      <c r="D52" s="55"/>
    </row>
  </sheetData>
  <sheetProtection/>
  <mergeCells count="11">
    <mergeCell ref="A46:D46"/>
    <mergeCell ref="A49:D49"/>
    <mergeCell ref="A52:D52"/>
    <mergeCell ref="A45:D45"/>
    <mergeCell ref="A47:D47"/>
    <mergeCell ref="A2:D2"/>
    <mergeCell ref="A1:B1"/>
    <mergeCell ref="A50:D50"/>
    <mergeCell ref="A51:D51"/>
    <mergeCell ref="A44:D44"/>
    <mergeCell ref="A48:D48"/>
  </mergeCells>
  <printOptions/>
  <pageMargins left="0.5" right="0.5" top="0.5" bottom="0.5" header="0.3" footer="0.3"/>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 Goal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Xakellis</dc:creator>
  <cp:keywords/>
  <dc:description/>
  <cp:lastModifiedBy>Mohammed Khan</cp:lastModifiedBy>
  <cp:lastPrinted>2012-06-12T19:02:42Z</cp:lastPrinted>
  <dcterms:created xsi:type="dcterms:W3CDTF">2009-12-10T23:32:39Z</dcterms:created>
  <dcterms:modified xsi:type="dcterms:W3CDTF">2012-06-12T19:02:44Z</dcterms:modified>
  <cp:category/>
  <cp:version/>
  <cp:contentType/>
  <cp:contentStatus/>
</cp:coreProperties>
</file>